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oberth\Transparência Repositório\Pessoal\2026\Nova pasta\"/>
    </mc:Choice>
  </mc:AlternateContent>
  <bookViews>
    <workbookView xWindow="0" yWindow="0" windowWidth="19200" windowHeight="6780" tabRatio="646"/>
  </bookViews>
  <sheets>
    <sheet name="Diretoria e chefias" sheetId="14" r:id="rId1"/>
  </sheets>
  <definedNames>
    <definedName name="_xlnm.Print_Area" localSheetId="0">'Diretoria e chefias'!$A$1:$J$28</definedName>
  </definedNames>
  <calcPr calcId="162913"/>
</workbook>
</file>

<file path=xl/calcChain.xml><?xml version="1.0" encoding="utf-8"?>
<calcChain xmlns="http://schemas.openxmlformats.org/spreadsheetml/2006/main">
  <c r="I10" i="14" l="1"/>
  <c r="I7" i="14"/>
  <c r="E7" i="14"/>
  <c r="I9" i="14" l="1"/>
  <c r="J9" i="14" l="1"/>
  <c r="G9" i="14"/>
  <c r="J8" i="14"/>
  <c r="G8" i="14"/>
  <c r="E11" i="14" l="1"/>
  <c r="I11" i="14"/>
  <c r="H11" i="14" l="1"/>
  <c r="F11" i="14"/>
  <c r="J10" i="14" l="1"/>
  <c r="J7" i="14"/>
  <c r="G7" i="14"/>
  <c r="G5" i="14"/>
  <c r="J6" i="14"/>
  <c r="J5" i="14" l="1"/>
  <c r="J11" i="14" s="1"/>
  <c r="G6" i="14"/>
  <c r="G10" i="14"/>
  <c r="G11" i="14" l="1"/>
</calcChain>
</file>

<file path=xl/sharedStrings.xml><?xml version="1.0" encoding="utf-8"?>
<sst xmlns="http://schemas.openxmlformats.org/spreadsheetml/2006/main" count="45" uniqueCount="36">
  <si>
    <t>Bruna Mendes Rosa</t>
  </si>
  <si>
    <t>T O T A L</t>
  </si>
  <si>
    <t>NOME DO SERVIDOR</t>
  </si>
  <si>
    <t>CARGO / FUNÇÃO</t>
  </si>
  <si>
    <t>TELEFONE</t>
  </si>
  <si>
    <t>E-MAIL</t>
  </si>
  <si>
    <t>TOTAL LÍQUIDO
(R$)</t>
  </si>
  <si>
    <t>bruna.mendes@ifag.org.br</t>
  </si>
  <si>
    <t>Gerente Jurídico e de Controle Interno</t>
  </si>
  <si>
    <t>TOTAL PROVENTOS
(R$)</t>
  </si>
  <si>
    <t>Gerente da Secretaria Geral</t>
  </si>
  <si>
    <t>Gerente de Engenharia</t>
  </si>
  <si>
    <t>Diretor Administrativo</t>
  </si>
  <si>
    <t>Ronan da Silva Oliveira Ramos</t>
  </si>
  <si>
    <t>eliseu.garcia@ifag.org.br</t>
  </si>
  <si>
    <t>ronan.ramos@ifag.org.br</t>
  </si>
  <si>
    <t>sergio.junior@ifag.org.br</t>
  </si>
  <si>
    <t>¹ Servidores estaduais efetivos com ônus para o órgão de origem.</t>
  </si>
  <si>
    <t>Adriano Barros Teixeira Silva Aires ¹</t>
  </si>
  <si>
    <t>(62) 99829 9400</t>
  </si>
  <si>
    <t>sg.fundeinfra@ifag.org.br</t>
  </si>
  <si>
    <t>CORTE TETO
(R$)</t>
  </si>
  <si>
    <t>DEMAIS DESCONTOS
(R$)</t>
  </si>
  <si>
    <t>-</t>
  </si>
  <si>
    <t>PROVENTOS
(R$)</t>
  </si>
  <si>
    <t>13º SALÁRIO</t>
  </si>
  <si>
    <t>Joberth Júnior Bernazzolli Nunes</t>
  </si>
  <si>
    <t>GERENTE DE FINANÇAS E CONTÁBIL</t>
  </si>
  <si>
    <t>Gerente de Finanças e Contábil</t>
  </si>
  <si>
    <t xml:space="preserve">Gerente de Compras </t>
  </si>
  <si>
    <t>(62) 98626 7348</t>
  </si>
  <si>
    <t>joberth.nunes@ifag.org.br</t>
  </si>
  <si>
    <t>Sérgio Borges Fonseca Júnior ¹</t>
  </si>
  <si>
    <t>Eliseu Silva Garcia ¹</t>
  </si>
  <si>
    <t>RELAÇÃO MENSAL DOS MEMBROS DA DIRETORIA E DAS CHEFIAS DE SEU ORGANOGRAMA COM AS SUAS RESPECTIVAS REMUNERAÇÕES - JUNHO/2026</t>
  </si>
  <si>
    <t>Goiânia/GO, 01 de julho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</si>
</sst>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Times New Roman"/>
      <family val="1"/>
    </font>
    <font>
      <b/>
      <u/>
      <sz val="13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b/>
      <sz val="11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left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8" fillId="4" borderId="5" xfId="1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right" vertical="center"/>
    </xf>
    <xf numFmtId="164" fontId="7" fillId="4" borderId="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ronan.ramos@ifag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liseu.garcia@ifag.org.br" TargetMode="External"/><Relationship Id="rId1" Type="http://schemas.openxmlformats.org/officeDocument/2006/relationships/hyperlink" Target="mailto:bruna.mendes@ifag.org.br" TargetMode="External"/><Relationship Id="rId6" Type="http://schemas.openxmlformats.org/officeDocument/2006/relationships/hyperlink" Target="mailto:joberth.nunes@ifag.org.br" TargetMode="External"/><Relationship Id="rId5" Type="http://schemas.openxmlformats.org/officeDocument/2006/relationships/hyperlink" Target="mailto:sg.fundeinfra@ifag.org.br" TargetMode="External"/><Relationship Id="rId4" Type="http://schemas.openxmlformats.org/officeDocument/2006/relationships/hyperlink" Target="mailto:sergio.junior@ifa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tabSelected="1" zoomScale="85" zoomScaleNormal="85" workbookViewId="0">
      <selection activeCell="A21" sqref="A21"/>
    </sheetView>
  </sheetViews>
  <sheetFormatPr defaultColWidth="9.33203125" defaultRowHeight="12.75" x14ac:dyDescent="0.2"/>
  <cols>
    <col min="1" max="1" width="61.1640625" style="2" customWidth="1"/>
    <col min="2" max="2" width="37.1640625" style="2" customWidth="1"/>
    <col min="3" max="3" width="20.1640625" style="2" bestFit="1" customWidth="1"/>
    <col min="4" max="4" width="32" style="2" bestFit="1" customWidth="1"/>
    <col min="5" max="5" width="16.83203125" style="2" customWidth="1"/>
    <col min="6" max="6" width="16.6640625" style="2" customWidth="1"/>
    <col min="7" max="7" width="18" style="2" customWidth="1"/>
    <col min="8" max="8" width="13.33203125" style="2" bestFit="1" customWidth="1"/>
    <col min="9" max="9" width="16" style="2" customWidth="1"/>
    <col min="10" max="10" width="15.6640625" style="2" customWidth="1"/>
    <col min="11" max="11" width="5.5" style="2" customWidth="1"/>
    <col min="12" max="16384" width="9.33203125" style="2"/>
  </cols>
  <sheetData>
    <row r="2" spans="1:11" ht="32.25" customHeight="1" x14ac:dyDescent="0.2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8.7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3" customFormat="1" ht="57" customHeight="1" x14ac:dyDescent="0.2">
      <c r="A4" s="9" t="s">
        <v>2</v>
      </c>
      <c r="B4" s="10" t="s">
        <v>3</v>
      </c>
      <c r="C4" s="10" t="s">
        <v>4</v>
      </c>
      <c r="D4" s="10" t="s">
        <v>5</v>
      </c>
      <c r="E4" s="10" t="s">
        <v>24</v>
      </c>
      <c r="F4" s="14" t="s">
        <v>25</v>
      </c>
      <c r="G4" s="10" t="s">
        <v>9</v>
      </c>
      <c r="H4" s="10" t="s">
        <v>21</v>
      </c>
      <c r="I4" s="10" t="s">
        <v>22</v>
      </c>
      <c r="J4" s="11" t="s">
        <v>6</v>
      </c>
    </row>
    <row r="5" spans="1:11" ht="25.5" customHeight="1" x14ac:dyDescent="0.2">
      <c r="A5" s="16" t="s">
        <v>18</v>
      </c>
      <c r="B5" s="17" t="s">
        <v>10</v>
      </c>
      <c r="C5" s="18" t="s">
        <v>19</v>
      </c>
      <c r="D5" s="19" t="s">
        <v>20</v>
      </c>
      <c r="E5" s="20">
        <v>23270.28</v>
      </c>
      <c r="F5" s="20">
        <v>0</v>
      </c>
      <c r="G5" s="20">
        <f>E5+F5</f>
        <v>23270.28</v>
      </c>
      <c r="H5" s="18" t="s">
        <v>23</v>
      </c>
      <c r="I5" s="20">
        <v>6826.63</v>
      </c>
      <c r="J5" s="21">
        <f>E5+F5-I5</f>
        <v>16443.649999999998</v>
      </c>
      <c r="K5" s="7"/>
    </row>
    <row r="6" spans="1:11" ht="25.5" customHeight="1" x14ac:dyDescent="0.2">
      <c r="A6" s="16" t="s">
        <v>0</v>
      </c>
      <c r="B6" s="17" t="s">
        <v>8</v>
      </c>
      <c r="C6" s="18" t="s">
        <v>19</v>
      </c>
      <c r="D6" s="19" t="s">
        <v>7</v>
      </c>
      <c r="E6" s="20">
        <v>17500</v>
      </c>
      <c r="F6" s="20">
        <v>0</v>
      </c>
      <c r="G6" s="20">
        <f t="shared" ref="G6:G10" si="0">E6+F6</f>
        <v>17500</v>
      </c>
      <c r="H6" s="18" t="s">
        <v>23</v>
      </c>
      <c r="I6" s="20">
        <v>4644.4399999999996</v>
      </c>
      <c r="J6" s="21">
        <f>E6+F6-I6</f>
        <v>12855.560000000001</v>
      </c>
      <c r="K6" s="7"/>
    </row>
    <row r="7" spans="1:11" ht="25.5" customHeight="1" x14ac:dyDescent="0.2">
      <c r="A7" s="16" t="s">
        <v>33</v>
      </c>
      <c r="B7" s="17" t="s">
        <v>11</v>
      </c>
      <c r="C7" s="18" t="s">
        <v>19</v>
      </c>
      <c r="D7" s="19" t="s">
        <v>14</v>
      </c>
      <c r="E7" s="20">
        <f>9486.47+17500</f>
        <v>26986.47</v>
      </c>
      <c r="F7" s="20">
        <v>19535.990000000002</v>
      </c>
      <c r="G7" s="20">
        <f>E7+F7</f>
        <v>46522.460000000006</v>
      </c>
      <c r="H7" s="18" t="s">
        <v>23</v>
      </c>
      <c r="I7" s="20">
        <f>6156.78+1207.77+1247.93+85.93+1770.4+295.12</f>
        <v>10763.93</v>
      </c>
      <c r="J7" s="21">
        <f>E7+F7-I7</f>
        <v>35758.530000000006</v>
      </c>
      <c r="K7" s="7"/>
    </row>
    <row r="8" spans="1:11" ht="15.75" x14ac:dyDescent="0.2">
      <c r="A8" s="16" t="s">
        <v>13</v>
      </c>
      <c r="B8" s="15" t="s">
        <v>29</v>
      </c>
      <c r="C8" s="18" t="s">
        <v>19</v>
      </c>
      <c r="D8" s="19" t="s">
        <v>15</v>
      </c>
      <c r="E8" s="20">
        <v>17500</v>
      </c>
      <c r="F8" s="20">
        <v>0</v>
      </c>
      <c r="G8" s="20">
        <f t="shared" ref="G8:G9" si="1">E8+F8</f>
        <v>17500</v>
      </c>
      <c r="H8" s="18" t="s">
        <v>23</v>
      </c>
      <c r="I8" s="20">
        <v>4644.4399999999996</v>
      </c>
      <c r="J8" s="21">
        <f>E8+F8-I8</f>
        <v>12855.560000000001</v>
      </c>
      <c r="K8" s="7"/>
    </row>
    <row r="9" spans="1:11" ht="15.75" x14ac:dyDescent="0.2">
      <c r="A9" s="16" t="s">
        <v>26</v>
      </c>
      <c r="B9" s="15" t="s">
        <v>28</v>
      </c>
      <c r="C9" s="18" t="s">
        <v>30</v>
      </c>
      <c r="D9" s="19" t="s">
        <v>31</v>
      </c>
      <c r="E9" s="20">
        <v>17500</v>
      </c>
      <c r="F9" s="20">
        <v>0</v>
      </c>
      <c r="G9" s="20">
        <f t="shared" si="1"/>
        <v>17500</v>
      </c>
      <c r="H9" s="18" t="s">
        <v>23</v>
      </c>
      <c r="I9" s="20">
        <f>24.32+988.07+3319.23</f>
        <v>4331.62</v>
      </c>
      <c r="J9" s="21">
        <f>E9+F9-I9</f>
        <v>13168.380000000001</v>
      </c>
      <c r="K9" s="7"/>
    </row>
    <row r="10" spans="1:11" ht="25.5" customHeight="1" x14ac:dyDescent="0.2">
      <c r="A10" s="16" t="s">
        <v>32</v>
      </c>
      <c r="B10" s="17" t="s">
        <v>12</v>
      </c>
      <c r="C10" s="18" t="s">
        <v>19</v>
      </c>
      <c r="D10" s="19" t="s">
        <v>16</v>
      </c>
      <c r="E10" s="20">
        <v>51998.080000000002</v>
      </c>
      <c r="F10" s="20">
        <v>0</v>
      </c>
      <c r="G10" s="20">
        <f t="shared" si="0"/>
        <v>51998.080000000002</v>
      </c>
      <c r="H10" s="20">
        <v>10152.59</v>
      </c>
      <c r="I10" s="20">
        <f>1709.73+10128.6</f>
        <v>11838.33</v>
      </c>
      <c r="J10" s="21">
        <f>E10+F10-H10-I10</f>
        <v>30007.160000000003</v>
      </c>
      <c r="K10" s="7"/>
    </row>
    <row r="11" spans="1:11" ht="25.5" customHeight="1" thickBot="1" x14ac:dyDescent="0.25">
      <c r="A11" s="23" t="s">
        <v>1</v>
      </c>
      <c r="B11" s="24"/>
      <c r="C11" s="24"/>
      <c r="D11" s="25"/>
      <c r="E11" s="12">
        <f t="shared" ref="E11:I11" si="2">SUM(E5:E10)</f>
        <v>154754.83000000002</v>
      </c>
      <c r="F11" s="12">
        <f t="shared" si="2"/>
        <v>19535.990000000002</v>
      </c>
      <c r="G11" s="12">
        <f t="shared" si="2"/>
        <v>174290.82</v>
      </c>
      <c r="H11" s="12">
        <f t="shared" si="2"/>
        <v>10152.59</v>
      </c>
      <c r="I11" s="12">
        <f t="shared" si="2"/>
        <v>43049.39</v>
      </c>
      <c r="J11" s="13">
        <f>SUM(J5:J10)</f>
        <v>121088.84000000001</v>
      </c>
      <c r="K11" s="7"/>
    </row>
    <row r="13" spans="1:11" ht="15" x14ac:dyDescent="0.2">
      <c r="A13" s="5" t="s">
        <v>17</v>
      </c>
    </row>
    <row r="14" spans="1:11" ht="15" x14ac:dyDescent="0.2">
      <c r="A14" s="5"/>
    </row>
    <row r="15" spans="1:11" x14ac:dyDescent="0.2">
      <c r="A15" s="1"/>
    </row>
    <row r="16" spans="1:11" ht="15.75" x14ac:dyDescent="0.2">
      <c r="A16" s="26" t="s">
        <v>35</v>
      </c>
      <c r="B16" s="26"/>
      <c r="C16" s="26"/>
      <c r="D16" s="26"/>
      <c r="E16" s="26"/>
      <c r="F16" s="26"/>
      <c r="G16" s="26"/>
      <c r="H16" s="26"/>
      <c r="I16" s="26"/>
      <c r="J16" s="26"/>
      <c r="K16" s="7"/>
    </row>
    <row r="17" spans="1:11" ht="15" x14ac:dyDescent="0.2">
      <c r="A17" s="5"/>
      <c r="B17" s="5"/>
      <c r="C17" s="5"/>
      <c r="D17" s="5"/>
      <c r="E17" s="5"/>
      <c r="F17" s="5"/>
      <c r="G17" s="5"/>
      <c r="H17" s="5"/>
      <c r="I17" s="5"/>
      <c r="K17" s="7"/>
    </row>
    <row r="18" spans="1:11" ht="15" x14ac:dyDescent="0.2">
      <c r="A18" s="5"/>
      <c r="B18" s="5"/>
      <c r="C18" s="5"/>
      <c r="D18" s="5"/>
      <c r="E18" s="5"/>
      <c r="F18" s="5"/>
      <c r="G18" s="5"/>
      <c r="H18" s="5"/>
      <c r="I18" s="5"/>
      <c r="K18" s="7"/>
    </row>
    <row r="19" spans="1:11" ht="15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11" ht="15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11" ht="15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11" ht="15" x14ac:dyDescent="0.2">
      <c r="A22" s="6"/>
      <c r="B22" s="6"/>
      <c r="C22" s="6"/>
      <c r="D22" s="6"/>
      <c r="E22" s="6"/>
      <c r="F22" s="8"/>
      <c r="G22" s="8"/>
      <c r="H22" s="8"/>
      <c r="I22" s="6"/>
    </row>
    <row r="23" spans="1:11" ht="15" x14ac:dyDescent="0.2">
      <c r="A23" s="6"/>
      <c r="B23" s="6"/>
      <c r="C23" s="6"/>
      <c r="D23" s="6"/>
      <c r="E23" s="6"/>
      <c r="F23" s="8"/>
      <c r="G23" s="8"/>
      <c r="H23" s="8"/>
      <c r="I23" s="6"/>
    </row>
    <row r="27" spans="1:11" ht="12.75" customHeight="1" x14ac:dyDescent="0.2">
      <c r="A27" s="27" t="s">
        <v>26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5.75" x14ac:dyDescent="0.2">
      <c r="A28" s="26" t="s">
        <v>27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mergeCells count="5">
    <mergeCell ref="A2:J2"/>
    <mergeCell ref="A11:D11"/>
    <mergeCell ref="A16:J16"/>
    <mergeCell ref="A27:K27"/>
    <mergeCell ref="A28:K28"/>
  </mergeCells>
  <hyperlinks>
    <hyperlink ref="D6" r:id="rId1"/>
    <hyperlink ref="D7" r:id="rId2"/>
    <hyperlink ref="D8" r:id="rId3"/>
    <hyperlink ref="D10" r:id="rId4"/>
    <hyperlink ref="D5" r:id="rId5"/>
    <hyperlink ref="D9" r:id="rId6"/>
  </hyperlinks>
  <printOptions horizontalCentered="1"/>
  <pageMargins left="0.19685039370078741" right="0.19685039370078741" top="1.1811023622047245" bottom="0.78740157480314965" header="0.31496062992125984" footer="0.31496062992125984"/>
  <pageSetup paperSize="9" scale="65" orientation="landscape" r:id="rId7"/>
  <headerFooter>
    <oddHeader>&amp;C&amp;G</oddHeader>
    <oddFooter xml:space="preserve">&amp;CBR Business - 5º e 6º andares- Av. 85, no 1.070, St. Marista - Goiânia - GO
Tel.: (62) 99829 9400
</oddFooter>
  </headerFooter>
  <colBreaks count="1" manualBreakCount="1">
    <brk id="10" max="1048575" man="1"/>
  </colBreaks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Diretoria e chefias</vt:lpstr>
      <vt:lpstr>'Diretoria e chefias'!Area_de_impressao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2026-04-06T13:47:26Z</cp:lastPrinted>
  <dcterms:created xsi:type="dcterms:W3CDTF">2025-07-23T17:02:04Z</dcterms:created>
  <dcterms:modified xsi:type="dcterms:W3CDTF">2026-07-02T20:57:45Z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