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Joberth\Transparência Repositório\Pessoal\2026\Nova pasta\"/>
    </mc:Choice>
  </mc:AlternateContent>
  <bookViews>
    <workbookView xWindow="0" yWindow="0" windowWidth="19200" windowHeight="6780" tabRatio="646"/>
  </bookViews>
  <sheets>
    <sheet name="Relação de empregados març - 26" sheetId="16" r:id="rId1"/>
  </sheets>
  <definedNames>
    <definedName name="_xlnm.Print_Area" localSheetId="0">'Relação de empregados març - 26'!$A$1:$K$27</definedName>
  </definedNames>
  <calcPr calcId="162913"/>
</workbook>
</file>

<file path=xl/calcChain.xml><?xml version="1.0" encoding="utf-8"?>
<calcChain xmlns="http://schemas.openxmlformats.org/spreadsheetml/2006/main">
  <c r="H9" i="16" l="1"/>
  <c r="J8" i="16" l="1"/>
  <c r="H8" i="16"/>
  <c r="J13" i="16"/>
  <c r="C13" i="16"/>
  <c r="K9" i="16" l="1"/>
  <c r="J10" i="16" l="1"/>
  <c r="J6" i="16"/>
  <c r="H10" i="16" l="1"/>
  <c r="K10" i="16" s="1"/>
  <c r="J11" i="16"/>
  <c r="J12" i="16"/>
  <c r="H12" i="16"/>
  <c r="K12" i="16" s="1"/>
  <c r="J7" i="16"/>
  <c r="J14" i="16" l="1"/>
  <c r="H6" i="16" l="1"/>
  <c r="H7" i="16"/>
  <c r="H11" i="16"/>
  <c r="K11" i="16" s="1"/>
  <c r="I14" i="16" l="1"/>
  <c r="F5" i="16" l="1"/>
  <c r="H5" i="16" s="1"/>
  <c r="K5" i="16" l="1"/>
  <c r="G14" i="16"/>
  <c r="E14" i="16" l="1"/>
  <c r="K6" i="16" l="1"/>
  <c r="H13" i="16"/>
  <c r="D14" i="16"/>
  <c r="F14" i="16"/>
  <c r="K7" i="16"/>
  <c r="K8" i="16"/>
  <c r="K14" i="16" s="1"/>
  <c r="K13" i="16" l="1"/>
  <c r="H14" i="16"/>
  <c r="C14" i="16"/>
</calcChain>
</file>

<file path=xl/sharedStrings.xml><?xml version="1.0" encoding="utf-8"?>
<sst xmlns="http://schemas.openxmlformats.org/spreadsheetml/2006/main" count="35" uniqueCount="33">
  <si>
    <t>Diretor Administrativo</t>
  </si>
  <si>
    <t>Assessor de Engenharia</t>
  </si>
  <si>
    <t>Gerente de Engenharia</t>
  </si>
  <si>
    <t>Bruna Mendes Rosa</t>
  </si>
  <si>
    <t>T O T A L</t>
  </si>
  <si>
    <t>Gerente da Secretaria Geral</t>
  </si>
  <si>
    <t>Gerente Jurídico e Controle Interno</t>
  </si>
  <si>
    <t>NOME DO SERVIDOR</t>
  </si>
  <si>
    <t>SALÁRIO MENSAL</t>
  </si>
  <si>
    <t>1/3FÉRIAS / 
ABONO PECUNIARIO</t>
  </si>
  <si>
    <t>GRATIFICAÇÕES</t>
  </si>
  <si>
    <t>13º SALÁRIO</t>
  </si>
  <si>
    <t>TOTAL BRUTO</t>
  </si>
  <si>
    <t>TOTAL LÍQUIDO</t>
  </si>
  <si>
    <t>Ronan da Silva Oliveira Ramos</t>
  </si>
  <si>
    <t>Sérgio Borges Fonseca Júnior ¹</t>
  </si>
  <si>
    <t>Eliseu Silva Garcia ¹</t>
  </si>
  <si>
    <t>Adriano Barros Teixeira Silva Aires ¹</t>
  </si>
  <si>
    <t>CARGO / FUNÇÃO</t>
  </si>
  <si>
    <t>¹ Servidores estaduais efetivos com ônus para o órgão de origem.</t>
  </si>
  <si>
    <t>AUXÍLIO ALIMENTAÇÃO</t>
  </si>
  <si>
    <t>CORTE TETO</t>
  </si>
  <si>
    <t>DEMAIS DESCONTOS</t>
  </si>
  <si>
    <t>Paulo Artur Azevedo Bassi</t>
  </si>
  <si>
    <t>Joberth Júnior Bernazzolli Nunes</t>
  </si>
  <si>
    <t>Gerente de Finanças e Contábil</t>
  </si>
  <si>
    <t xml:space="preserve">Gerente de Compras </t>
  </si>
  <si>
    <t>GERENTE DE FINANÇAS E CONTÁBIL</t>
  </si>
  <si>
    <t>Assessor Especial</t>
  </si>
  <si>
    <t xml:space="preserve">Adriano Silva de Faria </t>
  </si>
  <si>
    <t>Fábio Oltramari</t>
  </si>
  <si>
    <t>RELAÇÃO MENSAL DE EMPREGADOS E SUAS REMUNERAÇÕES - JULHO/2026
RECURSOS ADVINDOS DO FUNDEINFRA VIA TERMO DE COLABORAÇÃO Nº 001/2025  - IFAG x SEINFRA/GOINFRA</t>
  </si>
  <si>
    <t>Goiânia/GO, 03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</si>
</sst>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#,##0.00_ ;[Red]\-#,##0.00\ 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name val="Times New Roman"/>
      <family val="1"/>
    </font>
    <font>
      <sz val="10"/>
      <color rgb="FF000000"/>
      <name val="Times New Roman"/>
      <charset val="204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2" fillId="3" borderId="8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/>
    </xf>
    <xf numFmtId="164" fontId="1" fillId="4" borderId="5" xfId="0" applyNumberFormat="1" applyFont="1" applyFill="1" applyBorder="1" applyAlignment="1">
      <alignment horizontal="left" vertical="center"/>
    </xf>
    <xf numFmtId="164" fontId="0" fillId="4" borderId="5" xfId="0" applyNumberFormat="1" applyFill="1" applyBorder="1" applyAlignment="1">
      <alignment horizontal="right" vertic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right" vertical="center"/>
    </xf>
    <xf numFmtId="44" fontId="1" fillId="4" borderId="5" xfId="1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showGridLines="0" tabSelected="1" zoomScaleNormal="100" zoomScaleSheetLayoutView="100" workbookViewId="0">
      <selection activeCell="O14" sqref="O14"/>
    </sheetView>
  </sheetViews>
  <sheetFormatPr defaultColWidth="9.33203125" defaultRowHeight="12.75" x14ac:dyDescent="0.2"/>
  <cols>
    <col min="1" max="1" width="33.6640625" style="2" customWidth="1"/>
    <col min="2" max="2" width="30.1640625" style="2" customWidth="1"/>
    <col min="3" max="3" width="12" style="2" bestFit="1" customWidth="1"/>
    <col min="4" max="4" width="14.5" style="2" customWidth="1"/>
    <col min="5" max="5" width="18.5" style="2" bestFit="1" customWidth="1"/>
    <col min="6" max="6" width="16.83203125" style="2" bestFit="1" customWidth="1"/>
    <col min="7" max="7" width="13.5" style="2" bestFit="1" customWidth="1"/>
    <col min="8" max="8" width="12" style="2" bestFit="1" customWidth="1"/>
    <col min="9" max="9" width="10.83203125" style="2" bestFit="1" customWidth="1"/>
    <col min="10" max="10" width="14.33203125" style="2" bestFit="1" customWidth="1"/>
    <col min="11" max="11" width="12" style="2" bestFit="1" customWidth="1"/>
    <col min="12" max="12" width="5.1640625" style="2" customWidth="1"/>
    <col min="13" max="13" width="13.1640625" style="2" customWidth="1"/>
    <col min="14" max="15" width="9.33203125" style="2"/>
    <col min="16" max="16" width="12.5" style="2" bestFit="1" customWidth="1"/>
    <col min="17" max="16384" width="9.33203125" style="2"/>
  </cols>
  <sheetData>
    <row r="2" spans="1:16" ht="50.25" customHeight="1" x14ac:dyDescent="0.2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6" ht="18.75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6" s="6" customFormat="1" ht="57" customHeight="1" x14ac:dyDescent="0.2">
      <c r="A4" s="5" t="s">
        <v>7</v>
      </c>
      <c r="B4" s="7" t="s">
        <v>18</v>
      </c>
      <c r="C4" s="7" t="s">
        <v>8</v>
      </c>
      <c r="D4" s="7" t="s">
        <v>9</v>
      </c>
      <c r="E4" s="7" t="s">
        <v>10</v>
      </c>
      <c r="F4" s="7" t="s">
        <v>20</v>
      </c>
      <c r="G4" s="7" t="s">
        <v>11</v>
      </c>
      <c r="H4" s="7" t="s">
        <v>12</v>
      </c>
      <c r="I4" s="7" t="s">
        <v>21</v>
      </c>
      <c r="J4" s="7" t="s">
        <v>22</v>
      </c>
      <c r="K4" s="8" t="s">
        <v>13</v>
      </c>
    </row>
    <row r="5" spans="1:16" ht="23.45" customHeight="1" x14ac:dyDescent="0.2">
      <c r="A5" s="23" t="s">
        <v>17</v>
      </c>
      <c r="B5" s="17" t="s">
        <v>5</v>
      </c>
      <c r="C5" s="18">
        <v>5270.28</v>
      </c>
      <c r="D5" s="19"/>
      <c r="E5" s="20">
        <v>17500</v>
      </c>
      <c r="F5" s="20">
        <f>500</f>
        <v>500</v>
      </c>
      <c r="G5" s="21">
        <v>16924.84</v>
      </c>
      <c r="H5" s="18">
        <f>C5+D5+E5+F5+G5</f>
        <v>40195.119999999995</v>
      </c>
      <c r="I5" s="18"/>
      <c r="J5" s="18">
        <v>6863.52</v>
      </c>
      <c r="K5" s="15">
        <f>H5-J5</f>
        <v>33331.599999999991</v>
      </c>
      <c r="M5" s="12"/>
    </row>
    <row r="6" spans="1:16" ht="18.75" customHeight="1" x14ac:dyDescent="0.2">
      <c r="A6" s="16" t="s">
        <v>29</v>
      </c>
      <c r="B6" s="22" t="s">
        <v>28</v>
      </c>
      <c r="C6" s="18">
        <v>19000</v>
      </c>
      <c r="D6" s="19"/>
      <c r="E6" s="20"/>
      <c r="F6" s="21">
        <v>0</v>
      </c>
      <c r="G6" s="21">
        <v>0</v>
      </c>
      <c r="H6" s="18">
        <f t="shared" ref="H6:H11" si="0">C6+D6+E6+F6+G6</f>
        <v>19000</v>
      </c>
      <c r="I6" s="18"/>
      <c r="J6" s="18">
        <f>24.32+988.07+4044.55</f>
        <v>5056.9400000000005</v>
      </c>
      <c r="K6" s="15">
        <f>H6-J6</f>
        <v>13943.06</v>
      </c>
    </row>
    <row r="7" spans="1:16" ht="23.45" customHeight="1" x14ac:dyDescent="0.2">
      <c r="A7" s="16" t="s">
        <v>3</v>
      </c>
      <c r="B7" s="17" t="s">
        <v>6</v>
      </c>
      <c r="C7" s="18">
        <v>17500</v>
      </c>
      <c r="D7" s="19"/>
      <c r="E7" s="20"/>
      <c r="F7" s="21">
        <v>0</v>
      </c>
      <c r="G7" s="21">
        <v>0</v>
      </c>
      <c r="H7" s="18">
        <f t="shared" si="0"/>
        <v>17500</v>
      </c>
      <c r="I7" s="18"/>
      <c r="J7" s="18">
        <f>24.32+988.07+3632.05</f>
        <v>4644.4400000000005</v>
      </c>
      <c r="K7" s="15">
        <f t="shared" ref="K7:K8" si="1">H7-J7</f>
        <v>12855.56</v>
      </c>
      <c r="M7" s="12"/>
    </row>
    <row r="8" spans="1:16" ht="23.45" customHeight="1" x14ac:dyDescent="0.2">
      <c r="A8" s="23" t="s">
        <v>16</v>
      </c>
      <c r="B8" s="17" t="s">
        <v>2</v>
      </c>
      <c r="C8" s="18">
        <v>9486.4699999999993</v>
      </c>
      <c r="D8" s="20"/>
      <c r="E8" s="20">
        <v>17500</v>
      </c>
      <c r="F8" s="21">
        <v>0</v>
      </c>
      <c r="G8" s="21">
        <v>0</v>
      </c>
      <c r="H8" s="18">
        <f>C8+D8+E8+F8+G8</f>
        <v>26986.47</v>
      </c>
      <c r="I8" s="18"/>
      <c r="J8" s="18">
        <f>6156.78+1207.77+1247.93+85.93+1770.4+295.12</f>
        <v>10763.93</v>
      </c>
      <c r="K8" s="15">
        <f t="shared" si="1"/>
        <v>16222.54</v>
      </c>
      <c r="M8" s="12"/>
    </row>
    <row r="9" spans="1:16" ht="23.45" customHeight="1" x14ac:dyDescent="0.2">
      <c r="A9" s="23" t="s">
        <v>30</v>
      </c>
      <c r="B9" s="17" t="s">
        <v>1</v>
      </c>
      <c r="C9" s="18">
        <v>15000</v>
      </c>
      <c r="D9" s="20">
        <v>416.66</v>
      </c>
      <c r="E9" s="20"/>
      <c r="F9" s="21">
        <v>0</v>
      </c>
      <c r="G9" s="21">
        <v>0</v>
      </c>
      <c r="H9" s="18">
        <f>C9+D9+E9+F9+G9</f>
        <v>15416.66</v>
      </c>
      <c r="I9" s="18"/>
      <c r="J9" s="18">
        <v>7024.73</v>
      </c>
      <c r="K9" s="15">
        <f>H9-J9</f>
        <v>8391.93</v>
      </c>
      <c r="M9" s="12"/>
    </row>
    <row r="10" spans="1:16" ht="23.45" customHeight="1" x14ac:dyDescent="0.2">
      <c r="A10" s="23" t="s">
        <v>24</v>
      </c>
      <c r="B10" s="17" t="s">
        <v>25</v>
      </c>
      <c r="C10" s="18">
        <v>17500</v>
      </c>
      <c r="D10" s="20"/>
      <c r="E10" s="20"/>
      <c r="F10" s="21"/>
      <c r="G10" s="21"/>
      <c r="H10" s="18">
        <f t="shared" si="0"/>
        <v>17500</v>
      </c>
      <c r="I10" s="18"/>
      <c r="J10" s="18">
        <f>24.32+988.07+3319.23</f>
        <v>4331.62</v>
      </c>
      <c r="K10" s="15">
        <f>H10-J10</f>
        <v>13168.380000000001</v>
      </c>
      <c r="M10" s="12"/>
    </row>
    <row r="11" spans="1:16" ht="23.45" customHeight="1" x14ac:dyDescent="0.2">
      <c r="A11" s="16" t="s">
        <v>23</v>
      </c>
      <c r="B11" s="17" t="s">
        <v>1</v>
      </c>
      <c r="C11" s="18">
        <v>15000</v>
      </c>
      <c r="D11" s="19"/>
      <c r="E11" s="20"/>
      <c r="F11" s="21">
        <v>0</v>
      </c>
      <c r="G11" s="21">
        <v>0</v>
      </c>
      <c r="H11" s="18">
        <f t="shared" si="0"/>
        <v>15000</v>
      </c>
      <c r="I11" s="18"/>
      <c r="J11" s="18">
        <f>24.32+988.07+2944.55</f>
        <v>3956.9400000000005</v>
      </c>
      <c r="K11" s="15">
        <f t="shared" ref="K11" si="2">H11-J11</f>
        <v>11043.06</v>
      </c>
      <c r="M11" s="12"/>
    </row>
    <row r="12" spans="1:16" ht="18.95" customHeight="1" x14ac:dyDescent="0.2">
      <c r="A12" s="16" t="s">
        <v>14</v>
      </c>
      <c r="B12" s="22" t="s">
        <v>26</v>
      </c>
      <c r="C12" s="18">
        <v>17500</v>
      </c>
      <c r="D12" s="19"/>
      <c r="E12" s="20"/>
      <c r="F12" s="21">
        <v>0</v>
      </c>
      <c r="G12" s="21">
        <v>0</v>
      </c>
      <c r="H12" s="18">
        <f t="shared" ref="H12" si="3">C12+D12+E12+F12+G12</f>
        <v>17500</v>
      </c>
      <c r="I12" s="18"/>
      <c r="J12" s="18">
        <f>24.32+988.07+3632.05</f>
        <v>4644.4400000000005</v>
      </c>
      <c r="K12" s="15">
        <f t="shared" ref="K12" si="4">H12-J12</f>
        <v>12855.56</v>
      </c>
      <c r="M12" s="12"/>
    </row>
    <row r="13" spans="1:16" ht="23.45" customHeight="1" x14ac:dyDescent="0.2">
      <c r="A13" s="23" t="s">
        <v>15</v>
      </c>
      <c r="B13" s="17" t="s">
        <v>0</v>
      </c>
      <c r="C13" s="18">
        <f>11426.74+571.34</f>
        <v>11998.08</v>
      </c>
      <c r="D13" s="20"/>
      <c r="E13" s="20">
        <v>40000</v>
      </c>
      <c r="F13" s="21">
        <v>0</v>
      </c>
      <c r="G13" s="21">
        <v>0</v>
      </c>
      <c r="H13" s="18">
        <f>C13+D13+E13+F13+G13</f>
        <v>51998.080000000002</v>
      </c>
      <c r="I13" s="18">
        <v>10152.59</v>
      </c>
      <c r="J13" s="18">
        <f>1709.73+10128.6</f>
        <v>11838.33</v>
      </c>
      <c r="K13" s="15">
        <f>H13-I13-J13</f>
        <v>30007.160000000003</v>
      </c>
      <c r="M13" s="12"/>
    </row>
    <row r="14" spans="1:16" ht="21" customHeight="1" thickBot="1" x14ac:dyDescent="0.25">
      <c r="A14" s="26" t="s">
        <v>4</v>
      </c>
      <c r="B14" s="27"/>
      <c r="C14" s="3">
        <f t="shared" ref="C14:J14" si="5">SUM(C5:C13)</f>
        <v>128254.83</v>
      </c>
      <c r="D14" s="3">
        <f t="shared" si="5"/>
        <v>416.66</v>
      </c>
      <c r="E14" s="3">
        <f t="shared" si="5"/>
        <v>75000</v>
      </c>
      <c r="F14" s="3">
        <f t="shared" si="5"/>
        <v>500</v>
      </c>
      <c r="G14" s="3">
        <f t="shared" si="5"/>
        <v>16924.84</v>
      </c>
      <c r="H14" s="3">
        <f t="shared" si="5"/>
        <v>221096.33000000002</v>
      </c>
      <c r="I14" s="3">
        <f t="shared" si="5"/>
        <v>10152.59</v>
      </c>
      <c r="J14" s="3">
        <f t="shared" si="5"/>
        <v>59124.890000000007</v>
      </c>
      <c r="K14" s="4">
        <f>SUM(K5:K13)</f>
        <v>151818.84999999998</v>
      </c>
      <c r="L14" s="12"/>
      <c r="P14" s="12"/>
    </row>
    <row r="16" spans="1:16" x14ac:dyDescent="0.2">
      <c r="A16" s="13" t="s">
        <v>19</v>
      </c>
    </row>
    <row r="17" spans="1:12" x14ac:dyDescent="0.2">
      <c r="A17" s="13"/>
      <c r="B17" s="13"/>
      <c r="C17" s="13"/>
      <c r="D17" s="13"/>
    </row>
    <row r="18" spans="1:12" x14ac:dyDescent="0.2">
      <c r="A18" s="13"/>
    </row>
    <row r="19" spans="1:12" x14ac:dyDescent="0.2">
      <c r="A19" s="1"/>
    </row>
    <row r="20" spans="1:12" ht="15" x14ac:dyDescent="0.2">
      <c r="A20" s="24" t="s">
        <v>32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12"/>
    </row>
    <row r="21" spans="1:12" ht="15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L21" s="12"/>
    </row>
    <row r="22" spans="1:12" ht="15" x14ac:dyDescent="0.2">
      <c r="A22" s="11"/>
      <c r="B22" s="11"/>
      <c r="C22" s="11"/>
      <c r="D22" s="11"/>
      <c r="E22" s="11"/>
      <c r="F22" s="11"/>
      <c r="G22" s="11"/>
      <c r="H22" s="11"/>
      <c r="I22" s="14"/>
      <c r="J22" s="11"/>
    </row>
    <row r="26" spans="1:12" ht="12.75" customHeight="1" x14ac:dyDescent="0.2">
      <c r="A26" s="28" t="s">
        <v>24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ht="15" x14ac:dyDescent="0.2">
      <c r="A27" s="24" t="s">
        <v>27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</row>
  </sheetData>
  <mergeCells count="5">
    <mergeCell ref="A27:K27"/>
    <mergeCell ref="A2:K2"/>
    <mergeCell ref="A14:B14"/>
    <mergeCell ref="A20:K20"/>
    <mergeCell ref="A26:K26"/>
  </mergeCells>
  <printOptions horizontalCentered="1"/>
  <pageMargins left="0.27559055118110237" right="0.27559055118110237" top="1.1811023622047245" bottom="0.78740157480314965" header="0.31496062992125984" footer="0.31496062992125984"/>
  <pageSetup paperSize="9" scale="80" orientation="landscape" r:id="rId1"/>
  <headerFooter>
    <oddHeader>&amp;C&amp;G</oddHeader>
    <oddFooter xml:space="preserve">&amp;CBR Business - 5º e 6º andares- Av. 85, no 1.070, St. Marista - Goiânia - GO
Tel.: (62) 99829 9400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Relação de empregados març - 26</vt:lpstr>
      <vt:lpstr>'Relação de empregados març - 26'!Area_de_impressao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2026-04-06T13:12:16Z</cp:lastPrinted>
  <dcterms:created xsi:type="dcterms:W3CDTF">2025-07-23T17:02:04Z</dcterms:created>
  <dcterms:modified xsi:type="dcterms:W3CDTF">2026-08-03T13:11:52Z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2025-07-23T00:00:00Z</vt:filetime>
  </property>
  <property fmtid="{D5CDD505-2E9C-101B-9397-08002B2CF9AE}" pid="3" name="LastSaved">
    <vt:filetime>2025-07-23T00:00:00Z</vt:filetime>
  </property>
  <property fmtid="{D5CDD505-2E9C-101B-9397-08002B2CF9AE}" pid="4" name="Producer">
    <vt:lpwstr>iLovePDF</vt:lpwstr>
  </property>
</Properties>
</file>